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<sst xmlns="http://schemas.openxmlformats.org/spreadsheetml/2006/main" count="93" uniqueCount="27">
  <si>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</si>
  <si>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</si>
  <si>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</si>
  <si>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</si>
  <si>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</si>
  <si>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</si>
  <si>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</si>
  <si>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</si>
  <si>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</si>
  <si>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</si>
  <si>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</si>
  <si>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</si>
  <si>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</si>
  <si>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</si>
  <si>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</si>
  <si>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</si>
  <si>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</si>
  <si>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</si>
  <si>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V. TOTALES</t>
  </si>
  <si>
    <t>COMAS</t>
  </si>
  <si>
    <t>CLASIFICACION FINAL</t>
  </si>
  <si>
    <t>MANUEL</t>
  </si>
  <si>
    <t>JOSE CARLOS</t>
  </si>
  <si>
    <t>CHARLY</t>
  </si>
  <si>
    <t>ANGEL</t>
  </si>
  <si>
    <t>ROBER</t>
  </si>
  <si>
    <t>IGNACIO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</si>
</sst>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6" fillId="3" borderId="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0</xdr:rowOff>
    </xdr:from>
    <xdr:to>
      <xdr:col>13</xdr:col>
      <xdr:colOff>104775</xdr:colOff>
      <xdr:row>14</xdr:row>
      <xdr:rowOff>104775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286750" y="2533650"/>
          <a:ext cx="12573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11</xdr:col>
      <xdr:colOff>57150</xdr:colOff>
      <xdr:row>17</xdr:row>
      <xdr:rowOff>104775</xdr:rowOff>
    </xdr:from>
    <xdr:to>
      <xdr:col>13</xdr:col>
      <xdr:colOff>361950</xdr:colOff>
      <xdr:row>21</xdr:row>
      <xdr:rowOff>66675</xdr:rowOff>
    </xdr:to>
    <xdr:sp macro="[0]!ORDENAR_CARRERA">
      <xdr:nvSpPr>
        <xdr:cNvPr id="2" name="AutoShape 2"/>
        <xdr:cNvSpPr>
          <a:spLocks/>
        </xdr:cNvSpPr>
      </xdr:nvSpPr>
      <xdr:spPr>
        <a:xfrm>
          <a:off x="8258175" y="401002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247650</xdr:rowOff>
    </xdr:from>
    <xdr:to>
      <xdr:col>13</xdr:col>
      <xdr:colOff>314325</xdr:colOff>
      <xdr:row>21</xdr:row>
      <xdr:rowOff>209550</xdr:rowOff>
    </xdr:to>
    <xdr:sp macro="[0]!ORDENAR_CARRERA">
      <xdr:nvSpPr>
        <xdr:cNvPr id="1" name="AutoShape 1"/>
        <xdr:cNvSpPr>
          <a:spLocks/>
        </xdr:cNvSpPr>
      </xdr:nvSpPr>
      <xdr:spPr>
        <a:xfrm>
          <a:off x="8229600" y="41529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11</xdr:col>
      <xdr:colOff>95250</xdr:colOff>
      <xdr:row>12</xdr:row>
      <xdr:rowOff>9525</xdr:rowOff>
    </xdr:from>
    <xdr:to>
      <xdr:col>13</xdr:col>
      <xdr:colOff>66675</xdr:colOff>
      <xdr:row>14</xdr:row>
      <xdr:rowOff>9525</xdr:rowOff>
    </xdr:to>
    <xdr:sp macro="[0]!borrar_anterior">
      <xdr:nvSpPr>
        <xdr:cNvPr id="2" name="AutoShape 2"/>
        <xdr:cNvSpPr>
          <a:spLocks/>
        </xdr:cNvSpPr>
      </xdr:nvSpPr>
      <xdr:spPr>
        <a:xfrm>
          <a:off x="8296275" y="2543175"/>
          <a:ext cx="12096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810250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21</v>
      </c>
      <c r="C5" s="59">
        <v>13</v>
      </c>
      <c r="D5" s="60">
        <v>189</v>
      </c>
    </row>
    <row r="6" spans="1:4" ht="12.75">
      <c r="A6" s="51">
        <v>2</v>
      </c>
      <c r="B6" s="59" t="s">
        <v>24</v>
      </c>
      <c r="C6" s="59">
        <v>14</v>
      </c>
      <c r="D6" s="60">
        <v>481</v>
      </c>
    </row>
    <row r="7" spans="1:4" ht="12.75">
      <c r="A7" s="51">
        <v>3</v>
      </c>
      <c r="B7" s="59" t="s">
        <v>25</v>
      </c>
      <c r="C7" s="59">
        <v>14</v>
      </c>
      <c r="D7" s="77">
        <v>561</v>
      </c>
    </row>
    <row r="8" spans="1:4" ht="12.75">
      <c r="A8" s="51">
        <v>4</v>
      </c>
      <c r="B8" s="59" t="s">
        <v>26</v>
      </c>
      <c r="C8" s="59">
        <v>17</v>
      </c>
      <c r="D8" s="77">
        <v>445</v>
      </c>
    </row>
    <row r="9" spans="1:4" ht="12.75">
      <c r="A9" s="51">
        <v>5</v>
      </c>
      <c r="B9" s="59" t="s">
        <v>23</v>
      </c>
      <c r="C9" s="59">
        <v>23</v>
      </c>
      <c r="D9" s="60">
        <v>393</v>
      </c>
    </row>
    <row r="10" spans="1:4" ht="12.75">
      <c r="A10" s="51">
        <v>6</v>
      </c>
      <c r="B10" s="59" t="s">
        <v>22</v>
      </c>
      <c r="C10" s="59">
        <v>37</v>
      </c>
      <c r="D10" s="77">
        <v>74</v>
      </c>
    </row>
    <row r="11" spans="1:4" ht="12.75">
      <c r="A11" s="51"/>
      <c r="B11" s="59"/>
      <c r="C11" s="59"/>
      <c r="D11" s="77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26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ANGEL</v>
      </c>
      <c r="C5" s="6">
        <v>18</v>
      </c>
      <c r="D5" s="12" t="str">
        <f>+VLOOKUP(D30,POLE,2,0)</f>
        <v>MANUEL</v>
      </c>
      <c r="E5" s="78">
        <v>18</v>
      </c>
      <c r="F5" s="13" t="str">
        <f>+VLOOKUP(F30,POLE,2,0)</f>
        <v>JOSE CARLOS</v>
      </c>
      <c r="G5" s="6">
        <v>18</v>
      </c>
      <c r="H5" s="12" t="str">
        <f>+VLOOKUP(H30,POLE,2,0)</f>
        <v>CHARLY</v>
      </c>
      <c r="I5" s="14">
        <v>18</v>
      </c>
      <c r="J5" s="13" t="str">
        <f>+VLOOKUP(J30,POLE,2,0)</f>
        <v>IGNACIO</v>
      </c>
      <c r="K5" s="6">
        <v>18</v>
      </c>
      <c r="L5" s="12" t="str">
        <f>+VLOOKUP(L30,POLE,2,0)</f>
        <v>ROBER</v>
      </c>
      <c r="M5" s="14">
        <v>18</v>
      </c>
    </row>
    <row r="6" spans="1:13" ht="21" customHeight="1" thickBot="1">
      <c r="A6" s="8" t="s">
        <v>8</v>
      </c>
      <c r="B6" s="13" t="str">
        <f>+VLOOKUP(B31,POLE,2,0)</f>
        <v>JOSE CARLOS</v>
      </c>
      <c r="C6" s="6">
        <v>19</v>
      </c>
      <c r="D6" s="12" t="str">
        <f>+VLOOKUP(D31,POLE,2,0)</f>
        <v>CHARLY</v>
      </c>
      <c r="E6" s="14">
        <v>17</v>
      </c>
      <c r="F6" s="13" t="str">
        <f>+VLOOKUP(F31,POLE,2,0)</f>
        <v>IGNACIO</v>
      </c>
      <c r="G6" s="6">
        <v>19</v>
      </c>
      <c r="H6" s="12" t="str">
        <f>+VLOOKUP(H31,POLE,2,0)</f>
        <v>ROBER</v>
      </c>
      <c r="I6" s="14">
        <v>19</v>
      </c>
      <c r="J6" s="13" t="str">
        <f>+VLOOKUP(J31,POLE,2,0)</f>
        <v>ANGEL</v>
      </c>
      <c r="K6" s="6">
        <v>17</v>
      </c>
      <c r="L6" s="12" t="str">
        <f>+VLOOKUP(L31,POLE,2,0)</f>
        <v>MANUEL</v>
      </c>
      <c r="M6" s="14">
        <v>20</v>
      </c>
    </row>
    <row r="7" spans="1:13" ht="20.25" customHeight="1" thickBot="1">
      <c r="A7" s="8" t="s">
        <v>9</v>
      </c>
      <c r="B7" s="13" t="str">
        <f>+VLOOKUP(B32,POLE,2,0)</f>
        <v>IGNACIO</v>
      </c>
      <c r="C7" s="6">
        <v>17</v>
      </c>
      <c r="D7" s="12" t="str">
        <f>+VLOOKUP(D32,POLE,2,0)</f>
        <v>ROBER</v>
      </c>
      <c r="E7" s="14">
        <v>18</v>
      </c>
      <c r="F7" s="13" t="str">
        <f>+VLOOKUP(F32,POLE,2,0)</f>
        <v>ANGEL</v>
      </c>
      <c r="G7" s="6">
        <v>18</v>
      </c>
      <c r="H7" s="12" t="str">
        <f>+VLOOKUP(H32,POLE,2,0)</f>
        <v>MANUEL</v>
      </c>
      <c r="I7" s="14">
        <v>18</v>
      </c>
      <c r="J7" s="13" t="str">
        <f>+VLOOKUP(J32,POLE,2,0)</f>
        <v>JOSE CARLOS</v>
      </c>
      <c r="K7" s="6">
        <v>17</v>
      </c>
      <c r="L7" s="12" t="str">
        <f>+VLOOKUP(L32,POLE,2,0)</f>
        <v>CHARLY</v>
      </c>
      <c r="M7" s="14">
        <v>17</v>
      </c>
    </row>
    <row r="8" spans="1:13" ht="21" customHeight="1" thickBot="1">
      <c r="A8" s="9" t="s">
        <v>10</v>
      </c>
      <c r="B8" s="13" t="str">
        <f>+VLOOKUP(B33,POLE,2,0)</f>
        <v>CHARLY</v>
      </c>
      <c r="C8" s="6">
        <v>10</v>
      </c>
      <c r="D8" s="12" t="str">
        <f>+VLOOKUP(D33,POLE,2,0)</f>
        <v>IGNACIO</v>
      </c>
      <c r="E8" s="14">
        <v>15</v>
      </c>
      <c r="F8" s="13" t="str">
        <f>+VLOOKUP(F33,POLE,2,0)</f>
        <v>ROBER</v>
      </c>
      <c r="G8" s="6">
        <v>18</v>
      </c>
      <c r="H8" s="12" t="str">
        <f>+VLOOKUP(H33,POLE,2,0)</f>
        <v>ANGEL</v>
      </c>
      <c r="I8" s="14">
        <v>14</v>
      </c>
      <c r="J8" s="13" t="str">
        <f>+VLOOKUP(J33,POLE,2,0)</f>
        <v>MANUEL</v>
      </c>
      <c r="K8" s="6">
        <v>17</v>
      </c>
      <c r="L8" s="12" t="str">
        <f>+VLOOKUP(L33,POLE,2,0)</f>
        <v>JOSE CARLOS</v>
      </c>
      <c r="M8" s="14">
        <v>18</v>
      </c>
    </row>
    <row r="9" spans="5:11" ht="12.75">
      <c r="E9" s="79"/>
      <c r="G9" s="79"/>
      <c r="K9" s="79"/>
    </row>
    <row r="10" ht="12.75">
      <c r="A10" s="2"/>
    </row>
    <row r="13" spans="1:10" ht="15">
      <c r="A13" s="15" t="s">
        <v>0</v>
      </c>
      <c r="B13" s="15" t="s">
        <v>18</v>
      </c>
      <c r="F13" s="65" t="s">
        <v>0</v>
      </c>
      <c r="G13" s="66"/>
      <c r="H13" s="15" t="s">
        <v>18</v>
      </c>
      <c r="J13" s="21" t="s">
        <v>5</v>
      </c>
    </row>
    <row r="14" spans="1:10" ht="23.25">
      <c r="A14" s="16" t="str">
        <f>+PILOTO_1</f>
        <v>MANUEL</v>
      </c>
      <c r="B14" s="16">
        <f>+E5+I7+K8+M6</f>
        <v>73</v>
      </c>
      <c r="F14" s="17" t="s">
        <v>21</v>
      </c>
      <c r="G14" s="20"/>
      <c r="H14" s="16">
        <v>73</v>
      </c>
      <c r="J14" s="22">
        <f aca="true" t="shared" si="0" ref="J14:J22">+RANK(H14,V_TOTALES1,0)</f>
        <v>1</v>
      </c>
    </row>
    <row r="15" spans="1:10" ht="23.25">
      <c r="A15" s="16" t="str">
        <f>+PILOTO_2</f>
        <v>ANGEL</v>
      </c>
      <c r="B15" s="16">
        <f>+C5+G7+I8+K6</f>
        <v>67</v>
      </c>
      <c r="F15" s="18" t="s">
        <v>25</v>
      </c>
      <c r="G15" s="20"/>
      <c r="H15" s="16">
        <v>73</v>
      </c>
      <c r="J15" s="22">
        <f t="shared" si="0"/>
        <v>1</v>
      </c>
    </row>
    <row r="16" spans="1:10" ht="23.25">
      <c r="A16" s="16" t="str">
        <f>+PILOTO_3</f>
        <v>ROBER</v>
      </c>
      <c r="B16" s="16">
        <f>+E7+G8+I6+M5</f>
        <v>73</v>
      </c>
      <c r="F16" s="18" t="s">
        <v>22</v>
      </c>
      <c r="G16" s="20"/>
      <c r="H16" s="16">
        <v>72</v>
      </c>
      <c r="J16" s="22">
        <f t="shared" si="0"/>
        <v>3</v>
      </c>
    </row>
    <row r="17" spans="1:10" ht="23.25">
      <c r="A17" s="16" t="str">
        <f>+PILOTO_4</f>
        <v>IGNACIO</v>
      </c>
      <c r="B17" s="16">
        <f>+C7+E8+G6+K5</f>
        <v>69</v>
      </c>
      <c r="F17" s="18" t="s">
        <v>26</v>
      </c>
      <c r="G17" s="20"/>
      <c r="H17" s="16">
        <v>69</v>
      </c>
      <c r="J17" s="22">
        <f t="shared" si="0"/>
        <v>4</v>
      </c>
    </row>
    <row r="18" spans="1:10" ht="23.25">
      <c r="A18" s="16" t="str">
        <f>+PILOTO_5</f>
        <v>CHARLY</v>
      </c>
      <c r="B18" s="16">
        <f>+C8+E6+I5+M7</f>
        <v>62</v>
      </c>
      <c r="F18" s="18" t="s">
        <v>24</v>
      </c>
      <c r="G18" s="19"/>
      <c r="H18" s="16">
        <v>67</v>
      </c>
      <c r="J18" s="22">
        <f t="shared" si="0"/>
        <v>5</v>
      </c>
    </row>
    <row r="19" spans="1:10" ht="23.25">
      <c r="A19" s="16" t="str">
        <f>+PILOTO_6</f>
        <v>JOSE CARLOS</v>
      </c>
      <c r="B19" s="16">
        <f>+C6+G5+K7+M8</f>
        <v>72</v>
      </c>
      <c r="F19" s="18" t="s">
        <v>23</v>
      </c>
      <c r="G19" s="20"/>
      <c r="H19" s="16">
        <v>62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3" ht="12.75">
      <c r="C29" s="1"/>
      <c r="E29" s="1"/>
      <c r="G29" s="1"/>
      <c r="I29" s="1"/>
      <c r="K29" s="1"/>
      <c r="M29" s="1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  <row r="37" spans="3:13" ht="12.75">
      <c r="C37" s="1"/>
      <c r="E37" s="1"/>
      <c r="G37" s="1"/>
      <c r="I37" s="1"/>
      <c r="K37" s="1"/>
      <c r="M37" s="1"/>
    </row>
    <row r="38" spans="3:13" ht="12.75">
      <c r="C38" s="1"/>
      <c r="E38" s="1"/>
      <c r="G38" s="1"/>
      <c r="I38" s="1"/>
      <c r="K38" s="1"/>
      <c r="M38" s="1"/>
    </row>
    <row r="39" spans="3:13" ht="12.75">
      <c r="C39" s="1"/>
      <c r="E39" s="1"/>
      <c r="G39" s="1"/>
      <c r="I39" s="1"/>
      <c r="K39" s="1"/>
      <c r="M39" s="1"/>
    </row>
    <row r="40" spans="3:13" ht="12.75">
      <c r="C40" s="1"/>
      <c r="E40" s="1"/>
      <c r="G40" s="1"/>
      <c r="I40" s="1"/>
      <c r="K40" s="1"/>
      <c r="M40" s="1"/>
    </row>
    <row r="41" spans="3:13" ht="12.75">
      <c r="C41" s="1"/>
      <c r="E41" s="1"/>
      <c r="G41" s="1"/>
      <c r="I41" s="1"/>
      <c r="K41" s="1"/>
      <c r="M41" s="1"/>
    </row>
    <row r="42" spans="3:13" ht="12.75">
      <c r="C42" s="1"/>
      <c r="E42" s="1"/>
      <c r="G42" s="1"/>
      <c r="I42" s="1"/>
      <c r="K42" s="1"/>
      <c r="M42" s="1"/>
    </row>
    <row r="43" spans="3:13" ht="12.75">
      <c r="C43" s="1"/>
      <c r="E43" s="1"/>
      <c r="G43" s="1"/>
      <c r="I43" s="1"/>
      <c r="K43" s="1"/>
      <c r="M43" s="1"/>
    </row>
    <row r="44" spans="3:13" ht="12.75">
      <c r="C44" s="1"/>
      <c r="E44" s="1"/>
      <c r="G44" s="1"/>
      <c r="I44" s="1"/>
      <c r="K44" s="1"/>
      <c r="M44" s="1"/>
    </row>
    <row r="45" spans="3:13" ht="12.75">
      <c r="C45" s="1"/>
      <c r="E45" s="1"/>
      <c r="G45" s="1"/>
      <c r="I45" s="1"/>
      <c r="K45" s="1"/>
      <c r="M45" s="1"/>
    </row>
    <row r="46" spans="3:13" ht="12.75">
      <c r="C46" s="1"/>
      <c r="E46" s="1"/>
      <c r="G46" s="1"/>
      <c r="I46" s="1"/>
      <c r="K46" s="1"/>
      <c r="M46" s="1"/>
    </row>
    <row r="47" spans="3:13" ht="12.75">
      <c r="C47" s="1"/>
      <c r="E47" s="1"/>
      <c r="G47" s="1"/>
      <c r="I47" s="1"/>
      <c r="K47" s="1"/>
      <c r="M47" s="1"/>
    </row>
    <row r="48" spans="3:13" ht="12.75">
      <c r="C48" s="1"/>
      <c r="E48" s="1"/>
      <c r="G48" s="1"/>
      <c r="I48" s="1"/>
      <c r="K48" s="1"/>
      <c r="M48" s="1"/>
    </row>
    <row r="49" spans="3:13" ht="12.75">
      <c r="C49" s="1"/>
      <c r="E49" s="1"/>
      <c r="G49" s="1"/>
      <c r="I49" s="1"/>
      <c r="K49" s="1"/>
      <c r="M49" s="1"/>
    </row>
    <row r="50" spans="3:13" ht="12.75">
      <c r="C50" s="1"/>
      <c r="E50" s="1"/>
      <c r="G50" s="1"/>
      <c r="I50" s="1"/>
      <c r="K50" s="1"/>
      <c r="M50" s="1"/>
    </row>
  </sheetData>
  <sheetProtection selectLockedCells="1" selectUnlockedCells="1"/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6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26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1:13" ht="26.25">
      <c r="A1" s="1">
        <v>19</v>
      </c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.75">
      <c r="A2" s="1">
        <v>19</v>
      </c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1:13" ht="12.75" customHeight="1">
      <c r="A3" s="1">
        <v>2</v>
      </c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ANGEL</v>
      </c>
      <c r="C5" s="6">
        <v>17</v>
      </c>
      <c r="D5" s="12" t="str">
        <f>+VLOOKUP(D30,POLE,2,0)</f>
        <v>MANUEL</v>
      </c>
      <c r="E5" s="14">
        <v>16</v>
      </c>
      <c r="F5" s="13" t="str">
        <f>+VLOOKUP(F30,POLE,2,0)</f>
        <v>JOSE CARLOS</v>
      </c>
      <c r="G5" s="6">
        <v>19</v>
      </c>
      <c r="H5" s="12" t="str">
        <f>+VLOOKUP(H30,POLE,2,0)</f>
        <v>CHARLY</v>
      </c>
      <c r="I5" s="14">
        <v>16</v>
      </c>
      <c r="J5" s="13" t="str">
        <f>+VLOOKUP(J30,POLE,2,0)</f>
        <v>IGNACIO</v>
      </c>
      <c r="K5" s="6">
        <v>19</v>
      </c>
      <c r="L5" s="12" t="str">
        <f>+VLOOKUP(L30,POLE,2,0)</f>
        <v>ROBER</v>
      </c>
      <c r="M5" s="14">
        <v>18</v>
      </c>
    </row>
    <row r="6" spans="1:13" ht="21" customHeight="1" thickBot="1">
      <c r="A6" s="8" t="s">
        <v>8</v>
      </c>
      <c r="B6" s="13" t="str">
        <f>+VLOOKUP(B31,POLE,2,0)</f>
        <v>JOSE CARLOS</v>
      </c>
      <c r="C6" s="6">
        <v>19</v>
      </c>
      <c r="D6" s="12" t="str">
        <f>+VLOOKUP(D31,POLE,2,0)</f>
        <v>CHARLY</v>
      </c>
      <c r="E6" s="14">
        <v>17</v>
      </c>
      <c r="F6" s="13" t="str">
        <f>+VLOOKUP(F31,POLE,2,0)</f>
        <v>IGNACIO</v>
      </c>
      <c r="G6" s="6">
        <v>17</v>
      </c>
      <c r="H6" s="12" t="str">
        <f>+VLOOKUP(H31,POLE,2,0)</f>
        <v>ROBER</v>
      </c>
      <c r="I6" s="14">
        <v>19</v>
      </c>
      <c r="J6" s="13" t="str">
        <f>+VLOOKUP(J31,POLE,2,0)</f>
        <v>ANGEL</v>
      </c>
      <c r="K6" s="6">
        <v>19</v>
      </c>
      <c r="L6" s="12" t="str">
        <f>+VLOOKUP(L31,POLE,2,0)</f>
        <v>MANUEL</v>
      </c>
      <c r="M6" s="14">
        <v>20</v>
      </c>
    </row>
    <row r="7" spans="1:13" ht="20.25" customHeight="1" thickBot="1">
      <c r="A7" s="8" t="s">
        <v>9</v>
      </c>
      <c r="B7" s="13" t="str">
        <f>+VLOOKUP(B32,POLE,2,0)</f>
        <v>IGNACIO</v>
      </c>
      <c r="C7" s="6">
        <v>18</v>
      </c>
      <c r="D7" s="12" t="str">
        <f>+VLOOKUP(D32,POLE,2,0)</f>
        <v>ROBER</v>
      </c>
      <c r="E7" s="14">
        <v>19</v>
      </c>
      <c r="F7" s="13" t="str">
        <f>+VLOOKUP(F32,POLE,2,0)</f>
        <v>ANGEL</v>
      </c>
      <c r="G7" s="6">
        <v>20</v>
      </c>
      <c r="H7" s="12" t="str">
        <f>+VLOOKUP(H32,POLE,2,0)</f>
        <v>MANUEL</v>
      </c>
      <c r="I7" s="14">
        <v>19</v>
      </c>
      <c r="J7" s="13" t="str">
        <f>+VLOOKUP(J32,POLE,2,0)</f>
        <v>JOSE CARLOS</v>
      </c>
      <c r="K7" s="6">
        <v>17</v>
      </c>
      <c r="L7" s="12" t="str">
        <f>+VLOOKUP(L32,POLE,2,0)</f>
        <v>CHARLY</v>
      </c>
      <c r="M7" s="14">
        <v>16</v>
      </c>
    </row>
    <row r="8" spans="1:13" ht="21" customHeight="1" thickBot="1">
      <c r="A8" s="9" t="s">
        <v>10</v>
      </c>
      <c r="B8" s="13" t="str">
        <f>+VLOOKUP(B33,POLE,2,0)</f>
        <v>CHARLY</v>
      </c>
      <c r="C8" s="6">
        <v>15</v>
      </c>
      <c r="D8" s="12" t="str">
        <f>+VLOOKUP(D33,POLE,2,0)</f>
        <v>IGNACIO</v>
      </c>
      <c r="E8" s="14">
        <v>17</v>
      </c>
      <c r="F8" s="13" t="str">
        <f>+VLOOKUP(F33,POLE,2,0)</f>
        <v>ROBER</v>
      </c>
      <c r="G8" s="6">
        <v>18</v>
      </c>
      <c r="H8" s="12" t="str">
        <f>+VLOOKUP(H33,POLE,2,0)</f>
        <v>ANGEL</v>
      </c>
      <c r="I8" s="14">
        <v>16</v>
      </c>
      <c r="J8" s="13" t="str">
        <f>+VLOOKUP(J33,POLE,2,0)</f>
        <v>MANUEL</v>
      </c>
      <c r="K8" s="6">
        <v>18</v>
      </c>
      <c r="L8" s="12" t="str">
        <f>+VLOOKUP(L33,POLE,2,0)</f>
        <v>JOSE CARLOS</v>
      </c>
      <c r="M8" s="14">
        <v>18</v>
      </c>
    </row>
    <row r="9" ht="12.75">
      <c r="I9" s="79"/>
    </row>
    <row r="10" ht="12.75">
      <c r="A10" s="2"/>
    </row>
    <row r="13" spans="1:10" ht="15">
      <c r="A13" s="15" t="s">
        <v>0</v>
      </c>
      <c r="B13" s="15" t="s">
        <v>18</v>
      </c>
      <c r="F13" s="65" t="s">
        <v>0</v>
      </c>
      <c r="G13" s="66"/>
      <c r="H13" s="15" t="s">
        <v>18</v>
      </c>
      <c r="J13" s="21" t="s">
        <v>5</v>
      </c>
    </row>
    <row r="14" spans="1:10" ht="23.25">
      <c r="A14" s="16" t="str">
        <f>+PILOTO_1</f>
        <v>MANUEL</v>
      </c>
      <c r="B14" s="16">
        <f>+E5+I7+K8+M6</f>
        <v>73</v>
      </c>
      <c r="F14" s="17" t="s">
        <v>25</v>
      </c>
      <c r="G14" s="20"/>
      <c r="H14" s="16">
        <v>74</v>
      </c>
      <c r="J14" s="22">
        <f aca="true" t="shared" si="0" ref="J14:J22">+RANK(H14,V_TOTALES2,0)</f>
        <v>1</v>
      </c>
    </row>
    <row r="15" spans="1:10" ht="23.25">
      <c r="A15" s="16" t="str">
        <f>+PILOTO_2</f>
        <v>ANGEL</v>
      </c>
      <c r="B15" s="16">
        <f>+C5+G7+I8+K6</f>
        <v>72</v>
      </c>
      <c r="F15" s="18" t="s">
        <v>21</v>
      </c>
      <c r="G15" s="19"/>
      <c r="H15" s="16">
        <v>73</v>
      </c>
      <c r="J15" s="22">
        <f t="shared" si="0"/>
        <v>2</v>
      </c>
    </row>
    <row r="16" spans="1:10" ht="23.25">
      <c r="A16" s="16" t="str">
        <f>+PILOTO_3</f>
        <v>ROBER</v>
      </c>
      <c r="B16" s="16">
        <f>+E7+G8+I6+M5</f>
        <v>74</v>
      </c>
      <c r="D16" s="80"/>
      <c r="F16" s="18" t="s">
        <v>22</v>
      </c>
      <c r="G16" s="20"/>
      <c r="H16" s="16">
        <v>73</v>
      </c>
      <c r="J16" s="22">
        <f t="shared" si="0"/>
        <v>2</v>
      </c>
    </row>
    <row r="17" spans="1:10" ht="23.25">
      <c r="A17" s="16" t="str">
        <f>+PILOTO_4</f>
        <v>IGNACIO</v>
      </c>
      <c r="B17" s="16">
        <f>+C7+E8+G6+K5</f>
        <v>71</v>
      </c>
      <c r="F17" s="18" t="s">
        <v>24</v>
      </c>
      <c r="G17" s="20"/>
      <c r="H17" s="16">
        <v>72</v>
      </c>
      <c r="J17" s="22">
        <f t="shared" si="0"/>
        <v>4</v>
      </c>
    </row>
    <row r="18" spans="1:10" ht="23.25">
      <c r="A18" s="16" t="str">
        <f>+PILOTO_5</f>
        <v>CHARLY</v>
      </c>
      <c r="B18" s="16">
        <f>+C8+E6+I5+M7</f>
        <v>64</v>
      </c>
      <c r="F18" s="18" t="s">
        <v>26</v>
      </c>
      <c r="G18" s="20"/>
      <c r="H18" s="16">
        <v>71</v>
      </c>
      <c r="J18" s="22">
        <f t="shared" si="0"/>
        <v>5</v>
      </c>
    </row>
    <row r="19" spans="1:10" ht="23.25">
      <c r="A19" s="16" t="str">
        <f>+PILOTO_6</f>
        <v>JOSE CARLOS</v>
      </c>
      <c r="B19" s="16">
        <f>+C6+G5+K7+M8</f>
        <v>73</v>
      </c>
      <c r="F19" s="18" t="s">
        <v>23</v>
      </c>
      <c r="G19" s="20"/>
      <c r="H19" s="16">
        <v>64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</sheetData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6.2812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20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18</v>
      </c>
      <c r="C13" s="24" t="s">
        <v>19</v>
      </c>
      <c r="D13" s="21" t="s">
        <v>5</v>
      </c>
      <c r="G13" s="73" t="s">
        <v>0</v>
      </c>
      <c r="H13" s="66"/>
      <c r="I13" s="15" t="s">
        <v>18</v>
      </c>
      <c r="J13" s="24" t="s">
        <v>19</v>
      </c>
      <c r="K13" s="32" t="s">
        <v>5</v>
      </c>
    </row>
    <row r="14" spans="1:13" ht="23.25">
      <c r="A14" s="16" t="str">
        <f>+PILOTO_1</f>
        <v>MANUEL</v>
      </c>
      <c r="B14" s="16">
        <f>+'CARRERA 1'!B14+'CARRERA 2'!B14</f>
        <v>146</v>
      </c>
      <c r="C14" s="25">
        <v>0</v>
      </c>
      <c r="D14" s="22">
        <f aca="true" t="shared" si="0" ref="D14:D22">+RANK(F14,V_TOTALES4,0)</f>
        <v>2</v>
      </c>
      <c r="F14" s="26">
        <f>VALUE(CONCATENATE(B14,IF(C14&lt;10,CONCATENATE(0,C14),C14)))</f>
        <v>14600</v>
      </c>
      <c r="G14" s="33" t="s">
        <v>25</v>
      </c>
      <c r="H14" s="20"/>
      <c r="I14" s="16">
        <v>147</v>
      </c>
      <c r="J14" s="25">
        <v>0</v>
      </c>
      <c r="K14" s="34">
        <f aca="true" t="shared" si="1" ref="K14:K22">+RANK(M14,V_TOTALES3,0)</f>
        <v>1</v>
      </c>
      <c r="M14" s="26">
        <f>VALUE(CONCATENATE(I14,IF(J14&lt;10,CONCATENATE(0,J14),J14)))</f>
        <v>14700</v>
      </c>
    </row>
    <row r="15" spans="1:13" ht="23.25">
      <c r="A15" s="16" t="str">
        <f>+PILOTO_2</f>
        <v>ANGEL</v>
      </c>
      <c r="B15" s="16">
        <f>+'CARRERA 1'!B15+'CARRERA 2'!B15</f>
        <v>139</v>
      </c>
      <c r="C15" s="25">
        <v>3</v>
      </c>
      <c r="D15" s="22">
        <f t="shared" si="0"/>
        <v>5</v>
      </c>
      <c r="F15" s="26">
        <f aca="true" t="shared" si="2" ref="F15:F22">VALUE(CONCATENATE(B15,IF(C15&lt;10,CONCATENATE(0,C15),C15)))</f>
        <v>13903</v>
      </c>
      <c r="G15" s="35" t="s">
        <v>21</v>
      </c>
      <c r="H15" s="20"/>
      <c r="I15" s="16">
        <v>146</v>
      </c>
      <c r="J15" s="25">
        <v>0</v>
      </c>
      <c r="K15" s="34">
        <f t="shared" si="1"/>
        <v>2</v>
      </c>
      <c r="M15" s="26">
        <f aca="true" t="shared" si="3" ref="M15:M22">VALUE(CONCATENATE(I15,IF(J15&lt;10,CONCATENATE(0,J15),J15)))</f>
        <v>14600</v>
      </c>
    </row>
    <row r="16" spans="1:13" ht="23.25">
      <c r="A16" s="16" t="str">
        <f>+PILOTO_3</f>
        <v>ROBER</v>
      </c>
      <c r="B16" s="16">
        <f>+'CARRERA 1'!B16+'CARRERA 2'!B16</f>
        <v>147</v>
      </c>
      <c r="C16" s="25">
        <v>0</v>
      </c>
      <c r="D16" s="22">
        <f t="shared" si="0"/>
        <v>1</v>
      </c>
      <c r="F16" s="26">
        <f t="shared" si="2"/>
        <v>14700</v>
      </c>
      <c r="G16" s="35" t="s">
        <v>22</v>
      </c>
      <c r="H16" s="20"/>
      <c r="I16" s="16">
        <v>145</v>
      </c>
      <c r="J16" s="25">
        <v>0</v>
      </c>
      <c r="K16" s="34">
        <f t="shared" si="1"/>
        <v>3</v>
      </c>
      <c r="M16" s="26">
        <f t="shared" si="3"/>
        <v>14500</v>
      </c>
    </row>
    <row r="17" spans="1:13" ht="23.25">
      <c r="A17" s="16" t="str">
        <f>+PILOTO_4</f>
        <v>IGNACIO</v>
      </c>
      <c r="B17" s="16">
        <f>+'CARRERA 1'!B17+'CARRERA 2'!B17</f>
        <v>140</v>
      </c>
      <c r="C17" s="25">
        <v>29</v>
      </c>
      <c r="D17" s="22">
        <f t="shared" si="0"/>
        <v>4</v>
      </c>
      <c r="F17" s="26">
        <f t="shared" si="2"/>
        <v>14029</v>
      </c>
      <c r="G17" s="35" t="s">
        <v>26</v>
      </c>
      <c r="H17" s="20"/>
      <c r="I17" s="16">
        <v>140</v>
      </c>
      <c r="J17" s="25">
        <v>29</v>
      </c>
      <c r="K17" s="34">
        <f t="shared" si="1"/>
        <v>4</v>
      </c>
      <c r="M17" s="26">
        <f t="shared" si="3"/>
        <v>14029</v>
      </c>
    </row>
    <row r="18" spans="1:13" ht="23.25">
      <c r="A18" s="16" t="str">
        <f>+PILOTO_5</f>
        <v>CHARLY</v>
      </c>
      <c r="B18" s="16">
        <f>+'CARRERA 1'!B18+'CARRERA 2'!B18</f>
        <v>126</v>
      </c>
      <c r="C18" s="25">
        <v>0</v>
      </c>
      <c r="D18" s="22">
        <f t="shared" si="0"/>
        <v>6</v>
      </c>
      <c r="F18" s="26">
        <f t="shared" si="2"/>
        <v>12600</v>
      </c>
      <c r="G18" s="35" t="s">
        <v>24</v>
      </c>
      <c r="H18" s="20"/>
      <c r="I18" s="16">
        <v>139</v>
      </c>
      <c r="J18" s="25">
        <v>3</v>
      </c>
      <c r="K18" s="34">
        <f t="shared" si="1"/>
        <v>5</v>
      </c>
      <c r="M18" s="26">
        <f t="shared" si="3"/>
        <v>13903</v>
      </c>
    </row>
    <row r="19" spans="1:13" ht="23.25">
      <c r="A19" s="16" t="str">
        <f>+PILOTO_6</f>
        <v>JOSE CARLOS</v>
      </c>
      <c r="B19" s="16">
        <f>+'CARRERA 1'!B19+'CARRERA 2'!B19</f>
        <v>145</v>
      </c>
      <c r="C19" s="25">
        <v>0</v>
      </c>
      <c r="D19" s="22">
        <f t="shared" si="0"/>
        <v>3</v>
      </c>
      <c r="F19" s="26">
        <f t="shared" si="2"/>
        <v>14500</v>
      </c>
      <c r="G19" s="35" t="s">
        <v>23</v>
      </c>
      <c r="H19" s="19"/>
      <c r="I19" s="16">
        <v>126</v>
      </c>
      <c r="J19" s="25">
        <v>0</v>
      </c>
      <c r="K19" s="34">
        <f t="shared" si="1"/>
        <v>6</v>
      </c>
      <c r="M19" s="26">
        <f t="shared" si="3"/>
        <v>12600</v>
      </c>
    </row>
    <row r="20" spans="1:13" ht="23.25">
      <c r="A20" s="16">
        <f>+PILOTO_7</f>
        <v>0</v>
      </c>
      <c r="B20" s="16">
        <f>+'CARRERA 1'!B20+'CARRERA 2'!B20</f>
        <v>0</v>
      </c>
      <c r="C20" s="25"/>
      <c r="D20" s="22">
        <f t="shared" si="0"/>
        <v>7</v>
      </c>
      <c r="F20" s="26">
        <f t="shared" si="2"/>
        <v>0</v>
      </c>
      <c r="G20" s="35">
        <v>0</v>
      </c>
      <c r="H20" s="20"/>
      <c r="I20" s="16">
        <v>0</v>
      </c>
      <c r="J20" s="25"/>
      <c r="K20" s="34">
        <f t="shared" si="1"/>
        <v>7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7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7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7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7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2006-11-24T18:31:15Z</dcterms:modified>
  <cp:category/>
  <cp:version/>
  <cp:contentType/>
  <cp:contentStatus/>
</cp:coreProperties>
</file>